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ing\AYAN DOCS\work\CATALYST COLLEGE\NAAC\DVV\"/>
    </mc:Choice>
  </mc:AlternateContent>
  <xr:revisionPtr revIDLastSave="0" documentId="8_{A74492DC-3863-4FB5-BCBF-DD389136737A}" xr6:coauthVersionLast="47" xr6:coauthVersionMax="47" xr10:uidLastSave="{00000000-0000-0000-0000-000000000000}"/>
  <bookViews>
    <workbookView xWindow="-120" yWindow="-120" windowWidth="24240" windowHeight="13020" xr2:uid="{6C277AD1-ED76-4765-850E-4E8B455ACB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58" i="1"/>
  <c r="C36" i="1"/>
  <c r="C65" i="1"/>
  <c r="C102" i="1"/>
  <c r="C99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60" i="1" l="1"/>
  <c r="C86" i="1"/>
  <c r="C124" i="1"/>
  <c r="C105" i="1"/>
</calcChain>
</file>

<file path=xl/sharedStrings.xml><?xml version="1.0" encoding="utf-8"?>
<sst xmlns="http://schemas.openxmlformats.org/spreadsheetml/2006/main" count="144" uniqueCount="64">
  <si>
    <t>4.4.1 Percentage expenditure incurred on maintenance of physical facilities and academic support facilities excluding salary component, during the last five years</t>
  </si>
  <si>
    <t>Year 1 ( 2018-2019)</t>
  </si>
  <si>
    <t>Head of expenditure (for ex. Repair and maintenance)</t>
  </si>
  <si>
    <t>Item of expenditure (for ex. AMC for Lab equipment and computers, garden maintenance etc.)</t>
  </si>
  <si>
    <t>Amount 
(INR in Lakhs)</t>
  </si>
  <si>
    <t xml:space="preserve">Expenditure on maintenance of academic facilities </t>
  </si>
  <si>
    <t>Electricity Expenses</t>
  </si>
  <si>
    <t>Office Expenses</t>
  </si>
  <si>
    <t>Travelling &amp; Conveyance</t>
  </si>
  <si>
    <t>Student Welafare Expenses</t>
  </si>
  <si>
    <t>Honorarium Expenses</t>
  </si>
  <si>
    <t>University Semester Fees</t>
  </si>
  <si>
    <t>NewsPapaer and Periodicals</t>
  </si>
  <si>
    <t>Book,CD &amp; Distribution Expenses</t>
  </si>
  <si>
    <t>Expenditure on maintenance of physical facilities</t>
  </si>
  <si>
    <t xml:space="preserve">Rent </t>
  </si>
  <si>
    <t>Uniform Exp</t>
  </si>
  <si>
    <t>Printing &amp; Stationery</t>
  </si>
  <si>
    <t>Cultural Programme Expense</t>
  </si>
  <si>
    <t>Repair &amp; Maintainance</t>
  </si>
  <si>
    <t>Generator Running Expenses</t>
  </si>
  <si>
    <t>Computer Maintainance Expenses</t>
  </si>
  <si>
    <t>Canteen Expenses</t>
  </si>
  <si>
    <t>Total</t>
  </si>
  <si>
    <t>Electricity charges</t>
  </si>
  <si>
    <t>office Expenses</t>
  </si>
  <si>
    <t>Student Welfare Exp</t>
  </si>
  <si>
    <t>News paper &amp; periodicals</t>
  </si>
  <si>
    <t>Postage &amp; Courier Expenses</t>
  </si>
  <si>
    <t>University Semester Fee</t>
  </si>
  <si>
    <t>Books , CD &amp; Distribution Exp</t>
  </si>
  <si>
    <t>Advertisement</t>
  </si>
  <si>
    <t>Rent</t>
  </si>
  <si>
    <t>Printing &amp; Stationary</t>
  </si>
  <si>
    <t>Cultural Programm Expenses</t>
  </si>
  <si>
    <t>Computer maintenance exp.</t>
  </si>
  <si>
    <t>Running &amp; Maintenance of Vehicle</t>
  </si>
  <si>
    <t>Medical Expenses</t>
  </si>
  <si>
    <t>Security guard expenses</t>
  </si>
  <si>
    <t>Student Bags Expenses</t>
  </si>
  <si>
    <t>Students Uniform Expense</t>
  </si>
  <si>
    <t>Student Welfare Expense</t>
  </si>
  <si>
    <t>University Fee</t>
  </si>
  <si>
    <t>Cleaning &amp; Maintenance Expenses</t>
  </si>
  <si>
    <t>Repair and Maintenance</t>
  </si>
  <si>
    <t>Seminar Expenses</t>
  </si>
  <si>
    <t>Reference Expenses</t>
  </si>
  <si>
    <t>Internet Expenses</t>
  </si>
  <si>
    <t>University Semenster Fee</t>
  </si>
  <si>
    <t>Advertisement &amp; Publicity</t>
  </si>
  <si>
    <t>Professional Charges</t>
  </si>
  <si>
    <t>Scholarship Expense</t>
  </si>
  <si>
    <t>Computer maintenance expenses</t>
  </si>
  <si>
    <t>Printing &amp; Stationary Expense</t>
  </si>
  <si>
    <t>Misc Exps</t>
  </si>
  <si>
    <t>Admission Expenses</t>
  </si>
  <si>
    <t>Study Materials</t>
  </si>
  <si>
    <t>Examination Expenses</t>
  </si>
  <si>
    <t>Garden Maintenance exp.</t>
  </si>
  <si>
    <t>Misc Expenses</t>
  </si>
  <si>
    <t>Year 2 (2021-22 )</t>
  </si>
  <si>
    <t>Year 1 (2022-23)</t>
  </si>
  <si>
    <t>Year 3 (2020-21)</t>
  </si>
  <si>
    <t>Year 2 (2019-20)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</si>
</sst>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top" wrapText="1"/>
    </xf>
    <xf numFmtId="2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0441-A4B7-431C-B11E-70C8D4005191}">
  <dimension ref="A1:C124"/>
  <sheetViews>
    <sheetView tabSelected="1" topLeftCell="A107" workbookViewId="0">
      <selection activeCell="D15" sqref="D15"/>
    </sheetView>
  </sheetViews>
  <sheetFormatPr defaultColWidth="36.28515625" defaultRowHeight="15" x14ac:dyDescent="0.25"/>
  <cols>
    <col min="1" max="1" width="40.140625" customWidth="1"/>
    <col min="2" max="2" width="38.42578125" style="12" customWidth="1"/>
    <col min="3" max="3" width="20.140625" style="20" customWidth="1"/>
  </cols>
  <sheetData>
    <row r="1" spans="1:3" ht="35.25" customHeight="1" x14ac:dyDescent="0.25">
      <c r="A1" s="1" t="s">
        <v>0</v>
      </c>
      <c r="B1" s="1"/>
      <c r="C1" s="1"/>
    </row>
    <row r="2" spans="1:3" x14ac:dyDescent="0.25">
      <c r="A2" s="9" t="s">
        <v>61</v>
      </c>
      <c r="B2" s="10"/>
      <c r="C2" s="11"/>
    </row>
    <row r="3" spans="1:3" ht="45" x14ac:dyDescent="0.25">
      <c r="A3" s="3" t="s">
        <v>2</v>
      </c>
      <c r="B3" s="4" t="s">
        <v>3</v>
      </c>
      <c r="C3" s="16" t="s">
        <v>4</v>
      </c>
    </row>
    <row r="4" spans="1:3" x14ac:dyDescent="0.25">
      <c r="A4" s="13" t="s">
        <v>5</v>
      </c>
      <c r="B4" s="6" t="s">
        <v>24</v>
      </c>
      <c r="C4" s="17">
        <v>7.6246099999999997</v>
      </c>
    </row>
    <row r="5" spans="1:3" x14ac:dyDescent="0.25">
      <c r="A5" s="14"/>
      <c r="B5" s="6" t="s">
        <v>36</v>
      </c>
      <c r="C5" s="17">
        <v>1.9995610000000001</v>
      </c>
    </row>
    <row r="6" spans="1:3" x14ac:dyDescent="0.25">
      <c r="A6" s="14"/>
      <c r="B6" s="6" t="s">
        <v>10</v>
      </c>
      <c r="C6" s="17">
        <v>9.9149999999999991</v>
      </c>
    </row>
    <row r="7" spans="1:3" x14ac:dyDescent="0.25">
      <c r="A7" s="14"/>
      <c r="B7" s="6" t="s">
        <v>47</v>
      </c>
      <c r="C7" s="17">
        <v>6.6000000000000003E-2</v>
      </c>
    </row>
    <row r="8" spans="1:3" x14ac:dyDescent="0.25">
      <c r="A8" s="14"/>
      <c r="B8" s="6" t="s">
        <v>7</v>
      </c>
      <c r="C8" s="17">
        <v>9.4539299999999997</v>
      </c>
    </row>
    <row r="9" spans="1:3" x14ac:dyDescent="0.25">
      <c r="A9" s="14"/>
      <c r="B9" s="6" t="s">
        <v>27</v>
      </c>
      <c r="C9" s="17">
        <v>0.29547000000000001</v>
      </c>
    </row>
    <row r="10" spans="1:3" x14ac:dyDescent="0.25">
      <c r="A10" s="14"/>
      <c r="B10" s="6" t="s">
        <v>38</v>
      </c>
      <c r="C10" s="17">
        <v>2.0278</v>
      </c>
    </row>
    <row r="11" spans="1:3" x14ac:dyDescent="0.25">
      <c r="A11" s="14"/>
      <c r="B11" s="6" t="s">
        <v>45</v>
      </c>
      <c r="C11" s="17">
        <v>2.8961999999999999</v>
      </c>
    </row>
    <row r="12" spans="1:3" x14ac:dyDescent="0.25">
      <c r="A12" s="14"/>
      <c r="B12" s="6" t="s">
        <v>39</v>
      </c>
      <c r="C12" s="17">
        <v>2.6949999999999998</v>
      </c>
    </row>
    <row r="13" spans="1:3" x14ac:dyDescent="0.25">
      <c r="A13" s="14"/>
      <c r="B13" s="6" t="s">
        <v>40</v>
      </c>
      <c r="C13" s="17">
        <v>16.245619999999999</v>
      </c>
    </row>
    <row r="14" spans="1:3" x14ac:dyDescent="0.25">
      <c r="A14" s="14"/>
      <c r="B14" s="6" t="s">
        <v>26</v>
      </c>
      <c r="C14" s="17">
        <v>4.2438000000000002</v>
      </c>
    </row>
    <row r="15" spans="1:3" x14ac:dyDescent="0.25">
      <c r="A15" s="14"/>
      <c r="B15" s="6" t="s">
        <v>8</v>
      </c>
      <c r="C15" s="17">
        <v>4.8213699999999999</v>
      </c>
    </row>
    <row r="16" spans="1:3" x14ac:dyDescent="0.25">
      <c r="A16" s="14"/>
      <c r="B16" s="6" t="s">
        <v>48</v>
      </c>
      <c r="C16" s="17">
        <v>4.5656800000000004</v>
      </c>
    </row>
    <row r="17" spans="1:3" x14ac:dyDescent="0.25">
      <c r="A17" s="14"/>
      <c r="B17" s="6" t="s">
        <v>49</v>
      </c>
      <c r="C17" s="17">
        <v>57.892969999999998</v>
      </c>
    </row>
    <row r="18" spans="1:3" x14ac:dyDescent="0.25">
      <c r="A18" s="14"/>
      <c r="B18" s="6" t="s">
        <v>56</v>
      </c>
      <c r="C18" s="17">
        <v>6.6813700000000003</v>
      </c>
    </row>
    <row r="19" spans="1:3" x14ac:dyDescent="0.25">
      <c r="A19" s="14"/>
      <c r="B19" s="6" t="s">
        <v>51</v>
      </c>
      <c r="C19" s="17">
        <v>7.83432</v>
      </c>
    </row>
    <row r="20" spans="1:3" x14ac:dyDescent="0.25">
      <c r="A20" s="14"/>
      <c r="B20" s="6" t="s">
        <v>55</v>
      </c>
      <c r="C20" s="17">
        <v>4.48895</v>
      </c>
    </row>
    <row r="21" spans="1:3" x14ac:dyDescent="0.25">
      <c r="A21" s="15"/>
      <c r="B21" s="6" t="s">
        <v>57</v>
      </c>
      <c r="C21" s="17">
        <v>0.20499999999999999</v>
      </c>
    </row>
    <row r="22" spans="1:3" x14ac:dyDescent="0.25">
      <c r="A22" s="13" t="s">
        <v>14</v>
      </c>
      <c r="B22" s="6" t="s">
        <v>52</v>
      </c>
      <c r="C22" s="17">
        <v>0.70850999999999997</v>
      </c>
    </row>
    <row r="23" spans="1:3" x14ac:dyDescent="0.25">
      <c r="A23" s="14"/>
      <c r="B23" s="6" t="s">
        <v>43</v>
      </c>
      <c r="C23" s="17">
        <v>4.7976799999999997</v>
      </c>
    </row>
    <row r="24" spans="1:3" x14ac:dyDescent="0.25">
      <c r="A24" s="14"/>
      <c r="B24" s="6" t="s">
        <v>53</v>
      </c>
      <c r="C24" s="17">
        <v>8.6824100000000008</v>
      </c>
    </row>
    <row r="25" spans="1:3" x14ac:dyDescent="0.25">
      <c r="A25" s="14"/>
      <c r="B25" s="5" t="s">
        <v>44</v>
      </c>
      <c r="C25" s="18">
        <v>2.24715</v>
      </c>
    </row>
    <row r="26" spans="1:3" x14ac:dyDescent="0.25">
      <c r="A26" s="14"/>
      <c r="B26" s="6" t="s">
        <v>34</v>
      </c>
      <c r="C26" s="17">
        <v>6.5476999999999999</v>
      </c>
    </row>
    <row r="27" spans="1:3" x14ac:dyDescent="0.25">
      <c r="A27" s="14"/>
      <c r="B27" s="6" t="s">
        <v>20</v>
      </c>
      <c r="C27" s="17">
        <v>1.7158</v>
      </c>
    </row>
    <row r="28" spans="1:3" x14ac:dyDescent="0.25">
      <c r="A28" s="14"/>
      <c r="B28" s="6" t="s">
        <v>22</v>
      </c>
      <c r="C28" s="17">
        <v>0.50543000000000005</v>
      </c>
    </row>
    <row r="29" spans="1:3" x14ac:dyDescent="0.25">
      <c r="A29" s="14"/>
      <c r="B29" s="6" t="s">
        <v>58</v>
      </c>
      <c r="C29" s="17">
        <v>1.2961</v>
      </c>
    </row>
    <row r="30" spans="1:3" x14ac:dyDescent="0.25">
      <c r="A30" s="15"/>
      <c r="B30" s="6" t="s">
        <v>59</v>
      </c>
      <c r="C30" s="17">
        <v>2.2246600000000001</v>
      </c>
    </row>
    <row r="31" spans="1:3" x14ac:dyDescent="0.25">
      <c r="A31" s="7" t="s">
        <v>23</v>
      </c>
      <c r="B31" s="8"/>
      <c r="C31" s="19">
        <f>SUM(C4:C30)</f>
        <v>172.67809099999994</v>
      </c>
    </row>
    <row r="32" spans="1:3" x14ac:dyDescent="0.25">
      <c r="A32" s="9" t="s">
        <v>60</v>
      </c>
      <c r="B32" s="10"/>
      <c r="C32" s="11"/>
    </row>
    <row r="33" spans="1:3" ht="45" x14ac:dyDescent="0.25">
      <c r="A33" s="3" t="s">
        <v>2</v>
      </c>
      <c r="B33" s="4" t="s">
        <v>3</v>
      </c>
      <c r="C33" s="16" t="s">
        <v>4</v>
      </c>
    </row>
    <row r="34" spans="1:3" x14ac:dyDescent="0.25">
      <c r="A34" s="13" t="s">
        <v>5</v>
      </c>
      <c r="B34" s="6" t="s">
        <v>24</v>
      </c>
      <c r="C34" s="17">
        <v>3.98664</v>
      </c>
    </row>
    <row r="35" spans="1:3" x14ac:dyDescent="0.25">
      <c r="A35" s="14"/>
      <c r="B35" s="5" t="s">
        <v>36</v>
      </c>
      <c r="C35" s="18">
        <v>0.45479999999999998</v>
      </c>
    </row>
    <row r="36" spans="1:3" x14ac:dyDescent="0.25">
      <c r="A36" s="14"/>
      <c r="B36" s="5" t="s">
        <v>10</v>
      </c>
      <c r="C36" s="18">
        <f>366100/100000</f>
        <v>3.661</v>
      </c>
    </row>
    <row r="37" spans="1:3" x14ac:dyDescent="0.25">
      <c r="A37" s="14"/>
      <c r="B37" s="6" t="s">
        <v>47</v>
      </c>
      <c r="C37" s="17">
        <v>6.4189999999999997E-2</v>
      </c>
    </row>
    <row r="38" spans="1:3" x14ac:dyDescent="0.25">
      <c r="A38" s="14"/>
      <c r="B38" s="6" t="s">
        <v>7</v>
      </c>
      <c r="C38" s="17">
        <v>1.60605</v>
      </c>
    </row>
    <row r="39" spans="1:3" x14ac:dyDescent="0.25">
      <c r="A39" s="14"/>
      <c r="B39" s="5" t="s">
        <v>34</v>
      </c>
      <c r="C39" s="18">
        <v>1.06365</v>
      </c>
    </row>
    <row r="40" spans="1:3" x14ac:dyDescent="0.25">
      <c r="A40" s="14"/>
      <c r="B40" s="6" t="s">
        <v>27</v>
      </c>
      <c r="C40" s="17">
        <v>5.1650000000000001E-2</v>
      </c>
    </row>
    <row r="41" spans="1:3" x14ac:dyDescent="0.25">
      <c r="A41" s="14"/>
      <c r="B41" s="6" t="s">
        <v>28</v>
      </c>
      <c r="C41" s="17">
        <v>5.5E-2</v>
      </c>
    </row>
    <row r="42" spans="1:3" x14ac:dyDescent="0.25">
      <c r="A42" s="14"/>
      <c r="B42" s="5" t="s">
        <v>38</v>
      </c>
      <c r="C42" s="18">
        <v>0.60190999999999995</v>
      </c>
    </row>
    <row r="43" spans="1:3" x14ac:dyDescent="0.25">
      <c r="A43" s="14"/>
      <c r="B43" s="6" t="s">
        <v>45</v>
      </c>
      <c r="C43" s="17">
        <v>0.57799999999999996</v>
      </c>
    </row>
    <row r="44" spans="1:3" x14ac:dyDescent="0.25">
      <c r="A44" s="14"/>
      <c r="B44" s="6" t="s">
        <v>39</v>
      </c>
      <c r="C44" s="17">
        <v>1.2200000000000001E-2</v>
      </c>
    </row>
    <row r="45" spans="1:3" x14ac:dyDescent="0.25">
      <c r="A45" s="14"/>
      <c r="B45" s="6" t="s">
        <v>40</v>
      </c>
      <c r="C45" s="17">
        <v>3.4470000000000001</v>
      </c>
    </row>
    <row r="46" spans="1:3" x14ac:dyDescent="0.25">
      <c r="A46" s="14"/>
      <c r="B46" s="6" t="s">
        <v>41</v>
      </c>
      <c r="C46" s="17">
        <v>1.944</v>
      </c>
    </row>
    <row r="47" spans="1:3" x14ac:dyDescent="0.25">
      <c r="A47" s="14"/>
      <c r="B47" s="5" t="s">
        <v>8</v>
      </c>
      <c r="C47" s="18">
        <v>1.6748700000000001</v>
      </c>
    </row>
    <row r="48" spans="1:3" x14ac:dyDescent="0.25">
      <c r="A48" s="14"/>
      <c r="B48" s="6" t="s">
        <v>48</v>
      </c>
      <c r="C48" s="17">
        <v>9.4094099999999994</v>
      </c>
    </row>
    <row r="49" spans="1:3" x14ac:dyDescent="0.25">
      <c r="A49" s="14"/>
      <c r="B49" s="5" t="s">
        <v>49</v>
      </c>
      <c r="C49" s="18">
        <v>7.0312000000000001</v>
      </c>
    </row>
    <row r="50" spans="1:3" x14ac:dyDescent="0.25">
      <c r="A50" s="14"/>
      <c r="B50" s="6" t="s">
        <v>50</v>
      </c>
      <c r="C50" s="17">
        <v>1.0147999999999999</v>
      </c>
    </row>
    <row r="51" spans="1:3" x14ac:dyDescent="0.25">
      <c r="A51" s="15"/>
      <c r="B51" s="6" t="s">
        <v>51</v>
      </c>
      <c r="C51" s="17">
        <v>0.31</v>
      </c>
    </row>
    <row r="52" spans="1:3" x14ac:dyDescent="0.25">
      <c r="A52" s="13" t="s">
        <v>14</v>
      </c>
      <c r="B52" s="5" t="s">
        <v>52</v>
      </c>
      <c r="C52" s="18">
        <v>2.3959999999999999E-2</v>
      </c>
    </row>
    <row r="53" spans="1:3" x14ac:dyDescent="0.25">
      <c r="A53" s="14"/>
      <c r="B53" s="6" t="s">
        <v>43</v>
      </c>
      <c r="C53" s="17">
        <v>1.6413599999999999</v>
      </c>
    </row>
    <row r="54" spans="1:3" x14ac:dyDescent="0.25">
      <c r="A54" s="14"/>
      <c r="B54" s="6" t="s">
        <v>53</v>
      </c>
      <c r="C54" s="17">
        <v>0.45863999999999999</v>
      </c>
    </row>
    <row r="55" spans="1:3" x14ac:dyDescent="0.25">
      <c r="A55" s="14"/>
      <c r="B55" s="5" t="s">
        <v>44</v>
      </c>
      <c r="C55" s="17">
        <v>0.75483999999999996</v>
      </c>
    </row>
    <row r="56" spans="1:3" x14ac:dyDescent="0.25">
      <c r="A56" s="14"/>
      <c r="B56" s="5" t="s">
        <v>20</v>
      </c>
      <c r="C56" s="18">
        <v>0.46</v>
      </c>
    </row>
    <row r="57" spans="1:3" x14ac:dyDescent="0.25">
      <c r="A57" s="14"/>
      <c r="B57" s="6" t="s">
        <v>22</v>
      </c>
      <c r="C57" s="17">
        <v>0.39374999999999999</v>
      </c>
    </row>
    <row r="58" spans="1:3" x14ac:dyDescent="0.25">
      <c r="A58" s="14"/>
      <c r="B58" s="5" t="s">
        <v>54</v>
      </c>
      <c r="C58" s="17">
        <f>36605/100000</f>
        <v>0.36604999999999999</v>
      </c>
    </row>
    <row r="59" spans="1:3" x14ac:dyDescent="0.25">
      <c r="A59" s="15"/>
      <c r="B59" s="6" t="s">
        <v>55</v>
      </c>
      <c r="C59" s="17">
        <v>0.6</v>
      </c>
    </row>
    <row r="60" spans="1:3" x14ac:dyDescent="0.25">
      <c r="A60" s="7" t="s">
        <v>23</v>
      </c>
      <c r="B60" s="8"/>
      <c r="C60" s="19">
        <f>SUM(C34:C59)</f>
        <v>41.664970000000004</v>
      </c>
    </row>
    <row r="61" spans="1:3" x14ac:dyDescent="0.25">
      <c r="A61" s="9" t="s">
        <v>62</v>
      </c>
      <c r="B61" s="10"/>
      <c r="C61" s="11"/>
    </row>
    <row r="62" spans="1:3" ht="45" x14ac:dyDescent="0.25">
      <c r="A62" s="3" t="s">
        <v>2</v>
      </c>
      <c r="B62" s="4" t="s">
        <v>3</v>
      </c>
      <c r="C62" s="16" t="s">
        <v>4</v>
      </c>
    </row>
    <row r="63" spans="1:3" x14ac:dyDescent="0.25">
      <c r="A63" s="13" t="s">
        <v>5</v>
      </c>
      <c r="B63" s="5" t="s">
        <v>24</v>
      </c>
      <c r="C63" s="18">
        <v>1.9148000000000001</v>
      </c>
    </row>
    <row r="64" spans="1:3" x14ac:dyDescent="0.25">
      <c r="A64" s="14"/>
      <c r="B64" s="6" t="s">
        <v>36</v>
      </c>
      <c r="C64" s="17">
        <v>2.7900000000000001E-2</v>
      </c>
    </row>
    <row r="65" spans="1:3" x14ac:dyDescent="0.25">
      <c r="A65" s="14"/>
      <c r="B65" s="6" t="s">
        <v>10</v>
      </c>
      <c r="C65" s="17">
        <f>20000/100000</f>
        <v>0.2</v>
      </c>
    </row>
    <row r="66" spans="1:3" x14ac:dyDescent="0.25">
      <c r="A66" s="14"/>
      <c r="B66" s="5" t="s">
        <v>37</v>
      </c>
      <c r="C66" s="18">
        <v>3.066E-2</v>
      </c>
    </row>
    <row r="67" spans="1:3" x14ac:dyDescent="0.25">
      <c r="A67" s="14"/>
      <c r="B67" s="5" t="s">
        <v>25</v>
      </c>
      <c r="C67" s="18">
        <v>0.72167999999999999</v>
      </c>
    </row>
    <row r="68" spans="1:3" x14ac:dyDescent="0.25">
      <c r="A68" s="14"/>
      <c r="B68" s="5" t="s">
        <v>27</v>
      </c>
      <c r="C68" s="18">
        <v>0.03</v>
      </c>
    </row>
    <row r="69" spans="1:3" x14ac:dyDescent="0.25">
      <c r="A69" s="14"/>
      <c r="B69" s="5" t="s">
        <v>28</v>
      </c>
      <c r="C69" s="18">
        <v>1.5599999999999999E-2</v>
      </c>
    </row>
    <row r="70" spans="1:3" x14ac:dyDescent="0.25">
      <c r="A70" s="14"/>
      <c r="B70" s="6" t="s">
        <v>38</v>
      </c>
      <c r="C70" s="17">
        <v>1.8880000000000001E-2</v>
      </c>
    </row>
    <row r="71" spans="1:3" x14ac:dyDescent="0.25">
      <c r="A71" s="14"/>
      <c r="B71" s="5" t="s">
        <v>39</v>
      </c>
      <c r="C71" s="18">
        <v>0.99</v>
      </c>
    </row>
    <row r="72" spans="1:3" x14ac:dyDescent="0.25">
      <c r="A72" s="14"/>
      <c r="B72" s="5" t="s">
        <v>40</v>
      </c>
      <c r="C72" s="18">
        <v>2.0829300000000002</v>
      </c>
    </row>
    <row r="73" spans="1:3" x14ac:dyDescent="0.25">
      <c r="A73" s="14"/>
      <c r="B73" s="5" t="s">
        <v>41</v>
      </c>
      <c r="C73" s="18">
        <v>1.4129</v>
      </c>
    </row>
    <row r="74" spans="1:3" x14ac:dyDescent="0.25">
      <c r="A74" s="14"/>
      <c r="B74" s="6" t="s">
        <v>8</v>
      </c>
      <c r="C74" s="17">
        <v>0.4778</v>
      </c>
    </row>
    <row r="75" spans="1:3" x14ac:dyDescent="0.25">
      <c r="A75" s="15"/>
      <c r="B75" s="5" t="s">
        <v>42</v>
      </c>
      <c r="C75" s="18">
        <v>4.3490000000000002</v>
      </c>
    </row>
    <row r="76" spans="1:3" x14ac:dyDescent="0.25">
      <c r="A76" s="13" t="s">
        <v>14</v>
      </c>
      <c r="B76" s="5" t="s">
        <v>32</v>
      </c>
      <c r="C76" s="18">
        <v>8.3096700000000006</v>
      </c>
    </row>
    <row r="77" spans="1:3" x14ac:dyDescent="0.25">
      <c r="A77" s="14"/>
      <c r="B77" s="6" t="s">
        <v>35</v>
      </c>
      <c r="C77" s="17">
        <v>0.46250000000000002</v>
      </c>
    </row>
    <row r="78" spans="1:3" x14ac:dyDescent="0.25">
      <c r="A78" s="14"/>
      <c r="B78" s="5" t="s">
        <v>43</v>
      </c>
      <c r="C78" s="18">
        <v>1.9185099999999999</v>
      </c>
    </row>
    <row r="79" spans="1:3" x14ac:dyDescent="0.25">
      <c r="A79" s="14"/>
      <c r="B79" s="5" t="s">
        <v>33</v>
      </c>
      <c r="C79" s="18">
        <v>1.67103</v>
      </c>
    </row>
    <row r="80" spans="1:3" x14ac:dyDescent="0.25">
      <c r="A80" s="14"/>
      <c r="B80" s="5" t="s">
        <v>44</v>
      </c>
      <c r="C80" s="18">
        <v>0.59814000000000001</v>
      </c>
    </row>
    <row r="81" spans="1:3" x14ac:dyDescent="0.25">
      <c r="A81" s="14"/>
      <c r="B81" s="6" t="s">
        <v>34</v>
      </c>
      <c r="C81" s="17">
        <v>1.0266</v>
      </c>
    </row>
    <row r="82" spans="1:3" x14ac:dyDescent="0.25">
      <c r="A82" s="14"/>
      <c r="B82" s="6" t="s">
        <v>20</v>
      </c>
      <c r="C82" s="17">
        <v>0.37059999999999998</v>
      </c>
    </row>
    <row r="83" spans="1:3" x14ac:dyDescent="0.25">
      <c r="A83" s="14"/>
      <c r="B83" s="5" t="s">
        <v>22</v>
      </c>
      <c r="C83" s="18">
        <v>0.28149999999999997</v>
      </c>
    </row>
    <row r="84" spans="1:3" x14ac:dyDescent="0.25">
      <c r="A84" s="14"/>
      <c r="B84" s="5" t="s">
        <v>45</v>
      </c>
      <c r="C84" s="18">
        <v>0.35199999999999998</v>
      </c>
    </row>
    <row r="85" spans="1:3" x14ac:dyDescent="0.25">
      <c r="A85" s="15"/>
      <c r="B85" s="6" t="s">
        <v>46</v>
      </c>
      <c r="C85" s="17">
        <v>0.38707999999999998</v>
      </c>
    </row>
    <row r="86" spans="1:3" x14ac:dyDescent="0.25">
      <c r="A86" s="7" t="s">
        <v>23</v>
      </c>
      <c r="B86" s="8"/>
      <c r="C86" s="19">
        <f>SUM(C63:C85)</f>
        <v>27.64978</v>
      </c>
    </row>
    <row r="87" spans="1:3" x14ac:dyDescent="0.25">
      <c r="A87" s="9" t="s">
        <v>63</v>
      </c>
      <c r="B87" s="10"/>
      <c r="C87" s="11"/>
    </row>
    <row r="88" spans="1:3" ht="45" x14ac:dyDescent="0.25">
      <c r="A88" s="3" t="s">
        <v>2</v>
      </c>
      <c r="B88" s="4" t="s">
        <v>3</v>
      </c>
      <c r="C88" s="16" t="s">
        <v>4</v>
      </c>
    </row>
    <row r="89" spans="1:3" ht="30" customHeight="1" x14ac:dyDescent="0.25">
      <c r="A89" s="13" t="s">
        <v>5</v>
      </c>
      <c r="B89" s="5" t="s">
        <v>24</v>
      </c>
      <c r="C89" s="18">
        <v>0.62880999999999998</v>
      </c>
    </row>
    <row r="90" spans="1:3" x14ac:dyDescent="0.25">
      <c r="A90" s="14"/>
      <c r="B90" s="5" t="s">
        <v>25</v>
      </c>
      <c r="C90" s="18">
        <v>0.62278</v>
      </c>
    </row>
    <row r="91" spans="1:3" x14ac:dyDescent="0.25">
      <c r="A91" s="14"/>
      <c r="B91" s="5" t="s">
        <v>8</v>
      </c>
      <c r="C91" s="18">
        <v>0.39460000000000001</v>
      </c>
    </row>
    <row r="92" spans="1:3" x14ac:dyDescent="0.25">
      <c r="A92" s="14"/>
      <c r="B92" s="5" t="s">
        <v>26</v>
      </c>
      <c r="C92" s="18">
        <v>3.0983499999999999</v>
      </c>
    </row>
    <row r="93" spans="1:3" x14ac:dyDescent="0.25">
      <c r="A93" s="14"/>
      <c r="B93" s="5" t="s">
        <v>27</v>
      </c>
      <c r="C93" s="18">
        <v>3.4729999999999997E-2</v>
      </c>
    </row>
    <row r="94" spans="1:3" x14ac:dyDescent="0.25">
      <c r="A94" s="14"/>
      <c r="B94" s="5" t="s">
        <v>28</v>
      </c>
      <c r="C94" s="18">
        <v>3.3399999999999999E-2</v>
      </c>
    </row>
    <row r="95" spans="1:3" x14ac:dyDescent="0.25">
      <c r="A95" s="14"/>
      <c r="B95" s="5" t="s">
        <v>29</v>
      </c>
      <c r="C95" s="18">
        <v>6.5413100000000002</v>
      </c>
    </row>
    <row r="96" spans="1:3" x14ac:dyDescent="0.25">
      <c r="A96" s="14"/>
      <c r="B96" s="5" t="s">
        <v>30</v>
      </c>
      <c r="C96" s="18">
        <v>2.7320000000000001E-2</v>
      </c>
    </row>
    <row r="97" spans="1:3" x14ac:dyDescent="0.25">
      <c r="A97" s="14"/>
      <c r="B97" s="5" t="s">
        <v>22</v>
      </c>
      <c r="C97" s="18">
        <v>5.4280000000000002E-2</v>
      </c>
    </row>
    <row r="98" spans="1:3" x14ac:dyDescent="0.25">
      <c r="A98" s="15"/>
      <c r="B98" s="5" t="s">
        <v>31</v>
      </c>
      <c r="C98" s="18">
        <v>0.83</v>
      </c>
    </row>
    <row r="99" spans="1:3" x14ac:dyDescent="0.25">
      <c r="A99" s="13" t="s">
        <v>14</v>
      </c>
      <c r="B99" s="5" t="s">
        <v>32</v>
      </c>
      <c r="C99" s="18">
        <f>1228956/100000</f>
        <v>12.28956</v>
      </c>
    </row>
    <row r="100" spans="1:3" x14ac:dyDescent="0.25">
      <c r="A100" s="14"/>
      <c r="B100" s="5" t="s">
        <v>33</v>
      </c>
      <c r="C100" s="18">
        <v>1.5583499999999999</v>
      </c>
    </row>
    <row r="101" spans="1:3" x14ac:dyDescent="0.25">
      <c r="A101" s="14"/>
      <c r="B101" s="5" t="s">
        <v>34</v>
      </c>
      <c r="C101" s="18">
        <v>1.03972</v>
      </c>
    </row>
    <row r="102" spans="1:3" x14ac:dyDescent="0.25">
      <c r="A102" s="14"/>
      <c r="B102" s="5" t="s">
        <v>19</v>
      </c>
      <c r="C102" s="18">
        <f>36700/100000</f>
        <v>0.36699999999999999</v>
      </c>
    </row>
    <row r="103" spans="1:3" x14ac:dyDescent="0.25">
      <c r="A103" s="14"/>
      <c r="B103" s="5" t="s">
        <v>20</v>
      </c>
      <c r="C103" s="18">
        <v>0.55894999999999995</v>
      </c>
    </row>
    <row r="104" spans="1:3" x14ac:dyDescent="0.25">
      <c r="A104" s="15"/>
      <c r="B104" s="5" t="s">
        <v>35</v>
      </c>
      <c r="C104" s="18">
        <v>8.5250000000000006E-2</v>
      </c>
    </row>
    <row r="105" spans="1:3" x14ac:dyDescent="0.25">
      <c r="A105" s="7" t="s">
        <v>23</v>
      </c>
      <c r="B105" s="8"/>
      <c r="C105" s="19">
        <f>SUM(C89:C104)</f>
        <v>28.16441</v>
      </c>
    </row>
    <row r="106" spans="1:3" ht="15.75" customHeight="1" x14ac:dyDescent="0.25">
      <c r="A106" s="2" t="s">
        <v>1</v>
      </c>
      <c r="B106" s="2"/>
      <c r="C106" s="2"/>
    </row>
    <row r="107" spans="1:3" ht="63" customHeight="1" x14ac:dyDescent="0.25">
      <c r="A107" s="3" t="s">
        <v>2</v>
      </c>
      <c r="B107" s="4" t="s">
        <v>3</v>
      </c>
      <c r="C107" s="16" t="s">
        <v>4</v>
      </c>
    </row>
    <row r="108" spans="1:3" x14ac:dyDescent="0.25">
      <c r="A108" s="13" t="s">
        <v>5</v>
      </c>
      <c r="B108" s="5" t="s">
        <v>6</v>
      </c>
      <c r="C108" s="18">
        <f>109016/100000</f>
        <v>1.09016</v>
      </c>
    </row>
    <row r="109" spans="1:3" x14ac:dyDescent="0.25">
      <c r="A109" s="14"/>
      <c r="B109" s="5" t="s">
        <v>7</v>
      </c>
      <c r="C109" s="18">
        <f>59782/100000</f>
        <v>0.59782000000000002</v>
      </c>
    </row>
    <row r="110" spans="1:3" x14ac:dyDescent="0.25">
      <c r="A110" s="14"/>
      <c r="B110" s="5" t="s">
        <v>8</v>
      </c>
      <c r="C110" s="18">
        <f>11548/100000</f>
        <v>0.11548</v>
      </c>
    </row>
    <row r="111" spans="1:3" x14ac:dyDescent="0.25">
      <c r="A111" s="14"/>
      <c r="B111" s="5" t="s">
        <v>9</v>
      </c>
      <c r="C111" s="18">
        <f>210787/100000</f>
        <v>2.1078700000000001</v>
      </c>
    </row>
    <row r="112" spans="1:3" x14ac:dyDescent="0.25">
      <c r="A112" s="14"/>
      <c r="B112" s="5" t="s">
        <v>10</v>
      </c>
      <c r="C112" s="18">
        <f>370080/100000</f>
        <v>3.7008000000000001</v>
      </c>
    </row>
    <row r="113" spans="1:3" x14ac:dyDescent="0.25">
      <c r="A113" s="14"/>
      <c r="B113" s="5" t="s">
        <v>11</v>
      </c>
      <c r="C113" s="18">
        <f>618200/100000</f>
        <v>6.1820000000000004</v>
      </c>
    </row>
    <row r="114" spans="1:3" x14ac:dyDescent="0.25">
      <c r="A114" s="14"/>
      <c r="B114" s="5" t="s">
        <v>12</v>
      </c>
      <c r="C114" s="18">
        <f>3020/100000</f>
        <v>3.0200000000000001E-2</v>
      </c>
    </row>
    <row r="115" spans="1:3" x14ac:dyDescent="0.25">
      <c r="A115" s="15"/>
      <c r="B115" s="5" t="s">
        <v>13</v>
      </c>
      <c r="C115" s="18">
        <f>4759/100000</f>
        <v>4.759E-2</v>
      </c>
    </row>
    <row r="116" spans="1:3" x14ac:dyDescent="0.25">
      <c r="A116" s="13" t="s">
        <v>14</v>
      </c>
      <c r="B116" s="5" t="s">
        <v>15</v>
      </c>
      <c r="C116" s="18">
        <f>1228956/100000</f>
        <v>12.28956</v>
      </c>
    </row>
    <row r="117" spans="1:3" x14ac:dyDescent="0.25">
      <c r="A117" s="14"/>
      <c r="B117" s="5" t="s">
        <v>16</v>
      </c>
      <c r="C117" s="18">
        <f>380290/100000</f>
        <v>3.8029000000000002</v>
      </c>
    </row>
    <row r="118" spans="1:3" x14ac:dyDescent="0.25">
      <c r="A118" s="14"/>
      <c r="B118" s="5" t="s">
        <v>17</v>
      </c>
      <c r="C118" s="18">
        <f>83327/100000</f>
        <v>0.83326999999999996</v>
      </c>
    </row>
    <row r="119" spans="1:3" x14ac:dyDescent="0.25">
      <c r="A119" s="14"/>
      <c r="B119" s="5" t="s">
        <v>18</v>
      </c>
      <c r="C119" s="18">
        <f>90410/100000</f>
        <v>0.90410000000000001</v>
      </c>
    </row>
    <row r="120" spans="1:3" x14ac:dyDescent="0.25">
      <c r="A120" s="14"/>
      <c r="B120" s="5" t="s">
        <v>19</v>
      </c>
      <c r="C120" s="18">
        <f>19120/100000</f>
        <v>0.19120000000000001</v>
      </c>
    </row>
    <row r="121" spans="1:3" x14ac:dyDescent="0.25">
      <c r="A121" s="14"/>
      <c r="B121" s="5" t="s">
        <v>20</v>
      </c>
      <c r="C121" s="18">
        <f>27300/100000</f>
        <v>0.27300000000000002</v>
      </c>
    </row>
    <row r="122" spans="1:3" x14ac:dyDescent="0.25">
      <c r="A122" s="14"/>
      <c r="B122" s="5" t="s">
        <v>21</v>
      </c>
      <c r="C122" s="18">
        <f>5975/100000</f>
        <v>5.9749999999999998E-2</v>
      </c>
    </row>
    <row r="123" spans="1:3" x14ac:dyDescent="0.25">
      <c r="A123" s="15"/>
      <c r="B123" s="5" t="s">
        <v>22</v>
      </c>
      <c r="C123" s="18">
        <f>4720/100000</f>
        <v>4.7199999999999999E-2</v>
      </c>
    </row>
    <row r="124" spans="1:3" x14ac:dyDescent="0.25">
      <c r="A124" s="7" t="s">
        <v>23</v>
      </c>
      <c r="B124" s="8"/>
      <c r="C124" s="19">
        <f>SUM(C108:C123)</f>
        <v>32.2729</v>
      </c>
    </row>
  </sheetData>
  <mergeCells count="21">
    <mergeCell ref="A76:A85"/>
    <mergeCell ref="A34:A51"/>
    <mergeCell ref="A52:A59"/>
    <mergeCell ref="A4:A21"/>
    <mergeCell ref="A22:A30"/>
    <mergeCell ref="A86:B86"/>
    <mergeCell ref="A32:C32"/>
    <mergeCell ref="A60:B60"/>
    <mergeCell ref="A2:C2"/>
    <mergeCell ref="A31:B31"/>
    <mergeCell ref="A108:A115"/>
    <mergeCell ref="A116:A123"/>
    <mergeCell ref="A89:A98"/>
    <mergeCell ref="A99:A104"/>
    <mergeCell ref="A63:A75"/>
    <mergeCell ref="A1:C1"/>
    <mergeCell ref="A106:C106"/>
    <mergeCell ref="A124:B124"/>
    <mergeCell ref="A87:C87"/>
    <mergeCell ref="A105:B105"/>
    <mergeCell ref="A61:C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Nayab Uddin</dc:creator>
  <cp:lastModifiedBy>Nayab Uddin</cp:lastModifiedBy>
  <dcterms:created xsi:type="dcterms:W3CDTF">2024-11-17T03:56:15Z</dcterms:created>
  <dcterms:modified xsi:type="dcterms:W3CDTF">2024-11-17T04:25:12Z</dcterms:modified>
</cp:coreProperties>
</file>